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obert Scharf\Google Drive\Bob Scharf\Cornell\Praxis\Forms\"/>
    </mc:Choice>
  </mc:AlternateContent>
  <bookViews>
    <workbookView xWindow="0" yWindow="0" windowWidth="38670" windowHeight="12135" tabRatio="500" activeTab="2"/>
  </bookViews>
  <sheets>
    <sheet name="Executive Summary" sheetId="2" r:id="rId1"/>
    <sheet name="Summary Scores" sheetId="4" r:id="rId2"/>
    <sheet name="Scoring Detail" sheetId="1" r:id="rId3"/>
  </sheets>
  <definedNames>
    <definedName name="_GoBack" localSheetId="2">'Scoring Detail'!$D$31</definedName>
    <definedName name="_xlnm.Print_Area" localSheetId="0">'Executive Summary'!$A$1:$J$33</definedName>
    <definedName name="_xlnm.Print_Area" localSheetId="2">'Scoring Detail'!$A$9:$L$38</definedName>
    <definedName name="_xlnm.Print_Titles" localSheetId="2">'Scoring Detail'!$1:$11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B10" i="4"/>
  <c r="K37" i="1"/>
  <c r="L36" i="1"/>
  <c r="K35" i="1"/>
  <c r="L34" i="1"/>
  <c r="K33" i="1"/>
  <c r="K32" i="1"/>
  <c r="K31" i="1"/>
  <c r="K30" i="1"/>
  <c r="K29" i="1"/>
  <c r="K28" i="1"/>
  <c r="K27" i="1"/>
  <c r="K26" i="1"/>
  <c r="K25" i="1"/>
  <c r="L24" i="1"/>
  <c r="K23" i="1"/>
  <c r="K22" i="1"/>
  <c r="K21" i="1"/>
  <c r="K20" i="1"/>
  <c r="L19" i="1"/>
  <c r="K18" i="1"/>
  <c r="K17" i="1"/>
  <c r="L16" i="1"/>
  <c r="K15" i="1"/>
  <c r="K14" i="1"/>
  <c r="K13" i="1"/>
  <c r="L12" i="1"/>
  <c r="B4" i="2"/>
  <c r="J4" i="2"/>
  <c r="F4" i="2"/>
  <c r="B8" i="4"/>
  <c r="B6" i="4"/>
  <c r="L38" i="1"/>
  <c r="A12" i="2"/>
  <c r="B6" i="2"/>
  <c r="A17" i="4"/>
  <c r="A16" i="4"/>
  <c r="A15" i="4"/>
  <c r="A14" i="4"/>
  <c r="A13" i="4"/>
  <c r="A12" i="4"/>
  <c r="A9" i="2"/>
  <c r="B17" i="4"/>
  <c r="B16" i="4"/>
  <c r="B15" i="4"/>
  <c r="B14" i="4"/>
  <c r="B13" i="4"/>
  <c r="B12" i="4"/>
  <c r="B18" i="4"/>
  <c r="J10" i="1"/>
  <c r="I10" i="1"/>
</calcChain>
</file>

<file path=xl/sharedStrings.xml><?xml version="1.0" encoding="utf-8"?>
<sst xmlns="http://schemas.openxmlformats.org/spreadsheetml/2006/main" count="155" uniqueCount="143">
  <si>
    <t>Anticipated Market Entry Position</t>
  </si>
  <si>
    <t>Defined Market channels</t>
  </si>
  <si>
    <t>Potential Product Market Scope</t>
  </si>
  <si>
    <t xml:space="preserve">All </t>
  </si>
  <si>
    <t>Majority</t>
  </si>
  <si>
    <t>Minority</t>
  </si>
  <si>
    <t xml:space="preserve">None </t>
  </si>
  <si>
    <t>Issued Patent</t>
  </si>
  <si>
    <t>Pre-Provisional</t>
  </si>
  <si>
    <t>Provisional</t>
  </si>
  <si>
    <t>Conversion</t>
  </si>
  <si>
    <t>Office Action/FTO Opinion</t>
  </si>
  <si>
    <t>Single product</t>
  </si>
  <si>
    <t>Platform Breadth</t>
  </si>
  <si>
    <t>Received one grant</t>
  </si>
  <si>
    <t>No grant received</t>
  </si>
  <si>
    <t>Anticipated Market Growth</t>
  </si>
  <si>
    <t>Exponential</t>
  </si>
  <si>
    <t>Geometric</t>
  </si>
  <si>
    <t>Global</t>
  </si>
  <si>
    <t>Regional</t>
  </si>
  <si>
    <t>Single Country</t>
  </si>
  <si>
    <t>Billions</t>
  </si>
  <si>
    <t>Millions</t>
  </si>
  <si>
    <t>Thousands</t>
  </si>
  <si>
    <t>Hundreds</t>
  </si>
  <si>
    <t>First</t>
  </si>
  <si>
    <t>New Market</t>
  </si>
  <si>
    <t>Mature Market</t>
  </si>
  <si>
    <t>second</t>
  </si>
  <si>
    <t>third</t>
  </si>
  <si>
    <t>other</t>
  </si>
  <si>
    <t>&lt;12 mo</t>
  </si>
  <si>
    <t>12&gt;24 mo</t>
  </si>
  <si>
    <t>24&gt;36 mo</t>
  </si>
  <si>
    <t>36&gt;48 mo</t>
  </si>
  <si>
    <t>&gt;48 mo</t>
  </si>
  <si>
    <t>Time to market (inclusive of regulatory approvals)</t>
  </si>
  <si>
    <t>Immature market</t>
  </si>
  <si>
    <t>Presentable Plan</t>
  </si>
  <si>
    <t>Bankable Business Plan</t>
  </si>
  <si>
    <t>Minimally acceptable plan</t>
  </si>
  <si>
    <t>Unaceptable Plan</t>
  </si>
  <si>
    <t>No Management Team/Science only</t>
  </si>
  <si>
    <t>Some identified</t>
  </si>
  <si>
    <t>fourth</t>
  </si>
  <si>
    <t>Multiple Identified and contacted</t>
  </si>
  <si>
    <t>Received 2 grants</t>
  </si>
  <si>
    <t>No work to date</t>
  </si>
  <si>
    <t>Nothing yet-- Still working on it.</t>
  </si>
  <si>
    <t>Received 3 grants</t>
  </si>
  <si>
    <t>Received &gt;3 grants</t>
  </si>
  <si>
    <t>10=Most, 0=Least</t>
  </si>
  <si>
    <t>SCORING RUBRIC</t>
  </si>
  <si>
    <t>Criteria</t>
  </si>
  <si>
    <t xml:space="preserve"> Importance Ranking</t>
  </si>
  <si>
    <t>Maturation: Proof of Principle ("POP") Achieved?</t>
  </si>
  <si>
    <t>Target Market Novelty</t>
  </si>
  <si>
    <t>No Plan at all</t>
  </si>
  <si>
    <t>Full team of professional management, CEO/CTO/CFO/CBO</t>
  </si>
  <si>
    <t>Departmental Affiliation of Inventor(s)</t>
  </si>
  <si>
    <t>Long term (10+ years) window of opportunity</t>
  </si>
  <si>
    <t>Medium-Long term (6-10 years) window of opportunity</t>
  </si>
  <si>
    <t>Medium term  (5 years) window of opportunity</t>
  </si>
  <si>
    <t>Near term  (1-5 years) window of opportunity</t>
  </si>
  <si>
    <t>No window of opportunity-- Parity product</t>
  </si>
  <si>
    <t>IP Strength</t>
  </si>
  <si>
    <t>Notes from the Evaluation Team and Explanation of Killer Variables</t>
  </si>
  <si>
    <t>Academically relevant POP -- Unpublished</t>
  </si>
  <si>
    <t>Academically relevant POP-- Published</t>
  </si>
  <si>
    <t>Commercially Relevant POP-- Unpublished</t>
  </si>
  <si>
    <t>Commercially Relevant POP-- Published</t>
  </si>
  <si>
    <t>Current Cornell-origin content of the Company's IP Estate</t>
  </si>
  <si>
    <t>None  at present. Minority possible through IP developed on campus while company is incubated</t>
  </si>
  <si>
    <t>AVERAGE SCORE*</t>
  </si>
  <si>
    <t>Three professional  managers</t>
  </si>
  <si>
    <t>Two professional  managers</t>
  </si>
  <si>
    <t>One professional  manager</t>
  </si>
  <si>
    <t>License Field Definition</t>
  </si>
  <si>
    <t>&gt;1 Country &lt;Regional</t>
  </si>
  <si>
    <t>Multi-Millions</t>
  </si>
  <si>
    <t>Arithmetic -- Low</t>
  </si>
  <si>
    <t>Arithmetic -- High</t>
  </si>
  <si>
    <t>Importance-Weighted Category Score</t>
  </si>
  <si>
    <t>COMPANY CANDIDATE:</t>
  </si>
  <si>
    <r>
      <rPr>
        <b/>
        <sz val="12"/>
        <color theme="1"/>
        <rFont val="Calisto MT"/>
      </rPr>
      <t>Category</t>
    </r>
    <r>
      <rPr>
        <sz val="12"/>
        <color theme="1"/>
        <rFont val="Calisto MT"/>
      </rPr>
      <t xml:space="preserve"> </t>
    </r>
  </si>
  <si>
    <t xml:space="preserve">Academic Validation: NIH/NSF/DOD/DHSS/ Philanthropic Grant Funding? </t>
  </si>
  <si>
    <t xml:space="preserve"> Criteria Score</t>
  </si>
  <si>
    <t>Importance-Weighted  Criteria Score</t>
  </si>
  <si>
    <t xml:space="preserve">  Criteria Score Comments</t>
  </si>
  <si>
    <t>Technical Advantage vs In Market Competition</t>
  </si>
  <si>
    <t>Technical Advantage vs R&amp;D Pipeline Competition</t>
  </si>
  <si>
    <t>Potential Product Users/Purchasers/Usage</t>
  </si>
  <si>
    <t>Evaluation Team</t>
  </si>
  <si>
    <t>Evaluation Date</t>
  </si>
  <si>
    <t>Intellectual Property Strength</t>
  </si>
  <si>
    <t>Targeted Initial Product Market Attractiveness/Strength</t>
  </si>
  <si>
    <t>Business Plan Fundability</t>
  </si>
  <si>
    <t>Management Team Strength/Fundability</t>
  </si>
  <si>
    <t xml:space="preserve">      Summary Screening Scores</t>
  </si>
  <si>
    <t>/100</t>
  </si>
  <si>
    <t xml:space="preserve">Overall Screening Score </t>
  </si>
  <si>
    <t xml:space="preserve"> </t>
  </si>
  <si>
    <t>Candidate Screening</t>
  </si>
  <si>
    <t>Executive Summary</t>
  </si>
  <si>
    <t>Company:</t>
  </si>
  <si>
    <t xml:space="preserve">Recommendation: </t>
  </si>
  <si>
    <t>N.B.: A  score of 50 is minimum for advancement to the next stage</t>
  </si>
  <si>
    <t>NO</t>
  </si>
  <si>
    <t>Are there any killer variables?          YES</t>
  </si>
  <si>
    <t>&lt;Enter Text Here&gt;</t>
  </si>
  <si>
    <t>EVALUATOR NAMES:</t>
  </si>
  <si>
    <t xml:space="preserve">EVALUATION DATE: </t>
  </si>
  <si>
    <t>Industry of the Target Application</t>
  </si>
  <si>
    <t>Technology Breadth/Validation/Development Stage</t>
  </si>
  <si>
    <t>Thousands of products</t>
  </si>
  <si>
    <t>Hundreds of Products</t>
  </si>
  <si>
    <t>Tens of Products</t>
  </si>
  <si>
    <t>A couple to a few products</t>
  </si>
  <si>
    <t>Continental</t>
  </si>
  <si>
    <t>Zero-Negative</t>
  </si>
  <si>
    <t>Breakthrough: MAJOR IMPROVEMENTS in efficacy/safety/speed/efficiency/ yield/reduced production costs/labor costs</t>
  </si>
  <si>
    <t> MODERATE improvements in efficacy/safety/speed/efficiency/ yield/reduced production costs/labor costs</t>
  </si>
  <si>
    <t>MODEST improvements in efficacy/safety/speed/efficiency/ yield/reduced production costs/labor costs</t>
  </si>
  <si>
    <t>MARGINAL improvements in efficacy/safety/speed/efficiency/ yield/reduced production costs/labor costs </t>
  </si>
  <si>
    <t>Parity product: None</t>
  </si>
  <si>
    <t>Physical Science Alignment?</t>
  </si>
  <si>
    <t>Physical Science Department appointments for ALL inventors</t>
  </si>
  <si>
    <t xml:space="preserve">Physical Science industry codes exist for ALL Fields within the License </t>
  </si>
  <si>
    <t>Physical Science industry codes exist for ALL applications</t>
  </si>
  <si>
    <t>I-CORP, REV, Elab or EHub Incubation?</t>
  </si>
  <si>
    <t>Physical Science Department appointments for MOST inventors</t>
  </si>
  <si>
    <t>Physical Science Department appointments for SOME inventors</t>
  </si>
  <si>
    <t>Physical Science Department appointments for ONE inventor</t>
  </si>
  <si>
    <t>No Physical Science Department appointment for ANY inventor</t>
  </si>
  <si>
    <t xml:space="preserve">Physical Science industry codes exist for MOST Fields within the License </t>
  </si>
  <si>
    <t xml:space="preserve">Physical Science industry codes exist for SOME Fields within the License </t>
  </si>
  <si>
    <t xml:space="preserve">Physical Science industry codes exist for ONE  (of many) Fields  within the License </t>
  </si>
  <si>
    <t xml:space="preserve">No Physical Science industry codes exist for ANY Field within the License </t>
  </si>
  <si>
    <t>Physical Science industry codes exist for MOST applications</t>
  </si>
  <si>
    <t>Physical Science industry codes exist for SOME applications</t>
  </si>
  <si>
    <t>Physical Science industry codes exist for ONE application</t>
  </si>
  <si>
    <t>No Physical Science industry codes exist for ANY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</si>
</sst>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sto MT"/>
    </font>
    <font>
      <b/>
      <sz val="12"/>
      <color theme="1"/>
      <name val="Calisto MT"/>
    </font>
    <font>
      <sz val="6"/>
      <color theme="1"/>
      <name val="Calisto MT"/>
    </font>
    <font>
      <sz val="10"/>
      <name val="Arial"/>
    </font>
    <font>
      <b/>
      <sz val="10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b/>
      <sz val="12"/>
      <name val="Calisto MT"/>
    </font>
    <font>
      <sz val="12"/>
      <name val="Calisto MT"/>
    </font>
    <font>
      <sz val="6"/>
      <name val="Calisto MT"/>
    </font>
    <font>
      <sz val="12"/>
      <name val="Calibri"/>
      <family val="2"/>
      <scheme val="minor"/>
    </font>
    <font>
      <sz val="12"/>
      <color rgb="FF000000"/>
      <name val="Calisto MT"/>
    </font>
    <font>
      <b/>
      <sz val="12"/>
      <color rgb="FF000000"/>
      <name val="Calisto MT"/>
    </font>
    <font>
      <b/>
      <sz val="16"/>
      <name val="Calisto MT"/>
    </font>
    <font>
      <sz val="10"/>
      <name val="Calisto MT"/>
    </font>
    <font>
      <b/>
      <sz val="10"/>
      <name val="Calisto MT"/>
    </font>
    <font>
      <b/>
      <sz val="10"/>
      <color theme="5"/>
      <name val="Calisto MT"/>
    </font>
    <font>
      <b/>
      <sz val="24"/>
      <name val="Calisto MT"/>
    </font>
    <font>
      <b/>
      <sz val="8"/>
      <color rgb="FFFF0000"/>
      <name val="Calisto MT"/>
    </font>
    <font>
      <b/>
      <sz val="8"/>
      <name val="Calisto MT"/>
    </font>
    <font>
      <b/>
      <sz val="20"/>
      <color rgb="FFFF0000"/>
      <name val="Calisto MT"/>
    </font>
    <font>
      <sz val="10"/>
      <color rgb="FF0000FF"/>
      <name val="Calisto MT"/>
    </font>
    <font>
      <b/>
      <sz val="10"/>
      <color theme="1"/>
      <name val="Calisto MT"/>
    </font>
    <font>
      <b/>
      <sz val="28"/>
      <color rgb="FF000000"/>
      <name val="Calisto MT"/>
    </font>
    <font>
      <b/>
      <sz val="24"/>
      <color rgb="FF000000"/>
      <name val="Calisto MT"/>
    </font>
    <font>
      <b/>
      <i/>
      <sz val="12"/>
      <color rgb="FF000000"/>
      <name val="Calisto MT"/>
    </font>
    <font>
      <b/>
      <sz val="8"/>
      <color theme="5"/>
      <name val="Calisto MT"/>
    </font>
    <font>
      <sz val="8"/>
      <color rgb="FF0000FF"/>
      <name val="Calisto MT"/>
    </font>
    <font>
      <sz val="12"/>
      <color rgb="FF0000FF"/>
      <name val="Calisto MT"/>
    </font>
    <font>
      <sz val="6"/>
      <color rgb="FF000000"/>
      <name val="Calisto MT"/>
    </font>
    <font>
      <sz val="8"/>
      <color rgb="FF0000FF"/>
      <name val="Calisto MT"/>
      <family val="1"/>
    </font>
    <font>
      <sz val="8"/>
      <color theme="1"/>
      <name val="Calisto MT"/>
      <family val="1"/>
    </font>
    <font>
      <sz val="8"/>
      <name val="Calisto MT"/>
      <family val="1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7" fillId="0" borderId="0" xfId="0" applyFont="1"/>
    <xf numFmtId="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7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8" fillId="3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3" xfId="0" applyFont="1" applyBorder="1"/>
    <xf numFmtId="0" fontId="5" fillId="0" borderId="11" xfId="0" applyFont="1" applyBorder="1"/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 shrinkToFit="1"/>
    </xf>
    <xf numFmtId="164" fontId="4" fillId="5" borderId="14" xfId="0" applyNumberFormat="1" applyFont="1" applyFill="1" applyBorder="1" applyAlignment="1">
      <alignment horizontal="center"/>
    </xf>
    <xf numFmtId="164" fontId="4" fillId="5" borderId="15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4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 shrinkToFit="1"/>
    </xf>
    <xf numFmtId="0" fontId="6" fillId="6" borderId="2" xfId="0" applyFont="1" applyFill="1" applyBorder="1" applyAlignment="1">
      <alignment horizontal="center" wrapText="1"/>
    </xf>
    <xf numFmtId="1" fontId="0" fillId="6" borderId="2" xfId="0" applyNumberForma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0" borderId="13" xfId="0" applyFont="1" applyBorder="1"/>
    <xf numFmtId="0" fontId="4" fillId="0" borderId="15" xfId="0" applyFont="1" applyBorder="1"/>
    <xf numFmtId="0" fontId="4" fillId="0" borderId="4" xfId="0" applyFont="1" applyBorder="1" applyAlignment="1">
      <alignment horizontal="right" wrapText="1"/>
    </xf>
    <xf numFmtId="0" fontId="4" fillId="6" borderId="2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164" fontId="0" fillId="6" borderId="11" xfId="0" applyNumberFormat="1" applyFill="1" applyBorder="1" applyAlignment="1">
      <alignment horizontal="center"/>
    </xf>
    <xf numFmtId="0" fontId="5" fillId="6" borderId="3" xfId="0" applyFont="1" applyFill="1" applyBorder="1"/>
    <xf numFmtId="0" fontId="4" fillId="6" borderId="4" xfId="0" applyFont="1" applyFill="1" applyBorder="1" applyAlignment="1">
      <alignment horizontal="right" wrapText="1"/>
    </xf>
    <xf numFmtId="0" fontId="6" fillId="6" borderId="4" xfId="0" applyFont="1" applyFill="1" applyBorder="1" applyAlignment="1">
      <alignment horizontal="center" wrapText="1" shrinkToFi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4" fillId="5" borderId="0" xfId="0" applyNumberFormat="1" applyFont="1" applyFill="1" applyAlignment="1">
      <alignment horizontal="center"/>
    </xf>
    <xf numFmtId="0" fontId="4" fillId="0" borderId="1" xfId="0" applyFont="1" applyBorder="1"/>
    <xf numFmtId="164" fontId="14" fillId="6" borderId="11" xfId="0" applyNumberFormat="1" applyFont="1" applyFill="1" applyBorder="1" applyAlignment="1">
      <alignment horizontal="center"/>
    </xf>
    <xf numFmtId="0" fontId="11" fillId="6" borderId="1" xfId="0" applyFont="1" applyFill="1" applyBorder="1"/>
    <xf numFmtId="0" fontId="12" fillId="6" borderId="2" xfId="0" applyFont="1" applyFill="1" applyBorder="1" applyAlignment="1">
      <alignment horizontal="right" wrapText="1"/>
    </xf>
    <xf numFmtId="164" fontId="10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 wrapText="1"/>
    </xf>
    <xf numFmtId="0" fontId="16" fillId="8" borderId="11" xfId="0" applyFont="1" applyFill="1" applyBorder="1"/>
    <xf numFmtId="0" fontId="16" fillId="8" borderId="12" xfId="0" applyFont="1" applyFill="1" applyBorder="1" applyAlignment="1">
      <alignment horizontal="right" wrapText="1"/>
    </xf>
    <xf numFmtId="0" fontId="16" fillId="8" borderId="12" xfId="0" applyFont="1" applyFill="1" applyBorder="1" applyAlignment="1">
      <alignment horizontal="right"/>
    </xf>
    <xf numFmtId="0" fontId="15" fillId="0" borderId="14" xfId="0" applyFont="1" applyBorder="1"/>
    <xf numFmtId="14" fontId="16" fillId="8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4" fillId="0" borderId="14" xfId="0" applyFont="1" applyBorder="1"/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right"/>
    </xf>
    <xf numFmtId="0" fontId="18" fillId="2" borderId="3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22" fillId="2" borderId="9" xfId="0" applyFont="1" applyFill="1" applyBorder="1" applyAlignment="1">
      <alignment vertical="top" wrapText="1"/>
    </xf>
    <xf numFmtId="0" fontId="18" fillId="2" borderId="9" xfId="0" applyFont="1" applyFill="1" applyBorder="1"/>
    <xf numFmtId="0" fontId="18" fillId="2" borderId="10" xfId="0" applyFont="1" applyFill="1" applyBorder="1"/>
    <xf numFmtId="0" fontId="18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6" fillId="2" borderId="6" xfId="0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20" fillId="5" borderId="6" xfId="0" applyFont="1" applyFill="1" applyBorder="1"/>
    <xf numFmtId="0" fontId="22" fillId="2" borderId="0" xfId="0" applyFont="1" applyFill="1" applyBorder="1" applyAlignment="1">
      <alignment vertical="top" wrapText="1"/>
    </xf>
    <xf numFmtId="1" fontId="8" fillId="3" borderId="11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5" fillId="9" borderId="11" xfId="0" applyFont="1" applyFill="1" applyBorder="1"/>
    <xf numFmtId="164" fontId="4" fillId="9" borderId="11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left" vertical="top"/>
    </xf>
    <xf numFmtId="0" fontId="19" fillId="2" borderId="0" xfId="0" applyFont="1" applyFill="1" applyBorder="1" applyAlignment="1">
      <alignment horizontal="left"/>
    </xf>
    <xf numFmtId="0" fontId="23" fillId="10" borderId="4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1" fontId="21" fillId="2" borderId="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left"/>
    </xf>
    <xf numFmtId="0" fontId="16" fillId="6" borderId="11" xfId="0" applyFont="1" applyFill="1" applyBorder="1"/>
    <xf numFmtId="0" fontId="29" fillId="6" borderId="1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8" fillId="6" borderId="2" xfId="0" applyFont="1" applyFill="1" applyBorder="1"/>
    <xf numFmtId="0" fontId="17" fillId="6" borderId="2" xfId="0" applyFont="1" applyFill="1" applyBorder="1" applyAlignment="1">
      <alignment horizontal="right"/>
    </xf>
    <xf numFmtId="0" fontId="17" fillId="6" borderId="12" xfId="0" applyFont="1" applyFill="1" applyBorder="1" applyAlignment="1">
      <alignment horizontal="left"/>
    </xf>
    <xf numFmtId="1" fontId="21" fillId="2" borderId="6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left" vertical="center"/>
    </xf>
    <xf numFmtId="0" fontId="19" fillId="10" borderId="4" xfId="0" applyFont="1" applyFill="1" applyBorder="1" applyAlignment="1">
      <alignment horizontal="left" vertical="center"/>
    </xf>
    <xf numFmtId="0" fontId="19" fillId="10" borderId="4" xfId="0" applyFont="1" applyFill="1" applyBorder="1" applyAlignment="1">
      <alignment horizontal="right" vertical="center"/>
    </xf>
    <xf numFmtId="0" fontId="0" fillId="5" borderId="4" xfId="0" applyFill="1" applyBorder="1"/>
    <xf numFmtId="0" fontId="32" fillId="0" borderId="11" xfId="0" applyFont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5" fillId="6" borderId="11" xfId="0" applyFont="1" applyFill="1" applyBorder="1" applyAlignment="1"/>
    <xf numFmtId="0" fontId="32" fillId="4" borderId="1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/>
    <xf numFmtId="0" fontId="3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13" fillId="6" borderId="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" fontId="14" fillId="6" borderId="12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1" fillId="11" borderId="6" xfId="0" applyFont="1" applyFill="1" applyBorder="1" applyAlignment="1" applyProtection="1">
      <alignment horizontal="left" vertical="top" wrapText="1"/>
      <protection locked="0"/>
    </xf>
    <xf numFmtId="0" fontId="31" fillId="11" borderId="0" xfId="0" applyFont="1" applyFill="1" applyAlignment="1" applyProtection="1">
      <alignment horizontal="left" vertical="top" wrapText="1"/>
      <protection locked="0"/>
    </xf>
    <xf numFmtId="14" fontId="32" fillId="4" borderId="1" xfId="0" applyNumberFormat="1" applyFont="1" applyFill="1" applyBorder="1" applyAlignment="1" applyProtection="1">
      <alignment horizontal="left" wrapText="1"/>
    </xf>
    <xf numFmtId="0" fontId="34" fillId="0" borderId="1" xfId="0" applyFont="1" applyFill="1" applyBorder="1" applyAlignment="1" applyProtection="1">
      <alignment horizontal="center" wrapText="1"/>
      <protection locked="0"/>
    </xf>
    <xf numFmtId="0" fontId="35" fillId="6" borderId="4" xfId="0" applyFont="1" applyFill="1" applyBorder="1" applyAlignment="1">
      <alignment horizontal="center" wrapText="1"/>
    </xf>
    <xf numFmtId="0" fontId="35" fillId="6" borderId="2" xfId="0" applyFont="1" applyFill="1" applyBorder="1" applyAlignment="1">
      <alignment horizontal="center" wrapText="1"/>
    </xf>
    <xf numFmtId="0" fontId="34" fillId="0" borderId="2" xfId="0" applyFont="1" applyFill="1" applyBorder="1" applyAlignment="1" applyProtection="1">
      <alignment horizontal="center" wrapText="1"/>
      <protection locked="0"/>
    </xf>
    <xf numFmtId="0" fontId="36" fillId="6" borderId="2" xfId="0" applyFont="1" applyFill="1" applyBorder="1" applyAlignment="1">
      <alignment horizontal="center" wrapText="1"/>
    </xf>
    <xf numFmtId="0" fontId="32" fillId="4" borderId="1" xfId="0" applyFont="1" applyFill="1" applyBorder="1" applyAlignment="1" applyProtection="1">
      <alignment horizontal="center" wrapText="1"/>
      <protection locked="0"/>
    </xf>
    <xf numFmtId="0" fontId="32" fillId="4" borderId="2" xfId="0" applyFont="1" applyFill="1" applyBorder="1" applyAlignment="1" applyProtection="1">
      <alignment horizontal="center" wrapText="1"/>
      <protection locked="0"/>
    </xf>
    <xf numFmtId="0" fontId="32" fillId="4" borderId="12" xfId="0" applyFont="1" applyFill="1" applyBorder="1" applyAlignment="1" applyProtection="1">
      <alignment horizontal="center" wrapText="1"/>
      <protection locked="0"/>
    </xf>
  </cellXfs>
  <cellStyles count="1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0"/>
    </c:view3D>
    <c:floor>
      <c:thickness val="0"/>
      <c:spPr>
        <a:solidFill>
          <a:schemeClr val="bg1">
            <a:lumMod val="75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flip="none" rotWithShape="1">
              <a:gsLst>
                <a:gs pos="52000">
                  <a:schemeClr val="accent2">
                    <a:lumMod val="75000"/>
                  </a:schemeClr>
                </a:gs>
                <a:gs pos="100000">
                  <a:srgbClr val="FFFFFF"/>
                </a:gs>
              </a:gsLst>
              <a:path path="circle">
                <a:fillToRect l="100000" t="100000"/>
              </a:path>
              <a:tileRect r="-100000" b="-100000"/>
            </a:gradFill>
          </c:spPr>
          <c:invertIfNegative val="0"/>
          <c:val>
            <c:numRef>
              <c:f>'Scoring Detail'!$L$38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B-4347-8893-AA9A54084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5452968"/>
        <c:axId val="2094037704"/>
        <c:axId val="2113283016"/>
      </c:bar3DChart>
      <c:catAx>
        <c:axId val="2115452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094037704"/>
        <c:crosses val="autoZero"/>
        <c:auto val="1"/>
        <c:lblAlgn val="ctr"/>
        <c:lblOffset val="100"/>
        <c:noMultiLvlLbl val="0"/>
      </c:catAx>
      <c:valAx>
        <c:axId val="209403770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115452968"/>
        <c:crosses val="autoZero"/>
        <c:crossBetween val="between"/>
      </c:valAx>
      <c:serAx>
        <c:axId val="2113283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4037704"/>
        <c:crosses val="autoZero"/>
      </c:ser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88432749754598"/>
          <c:y val="6.19102546392227E-2"/>
          <c:w val="0.33159492915194899"/>
          <c:h val="0.84401574803149604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2EA-4B29-A0B6-E25437D742E8}"/>
              </c:ext>
            </c:extLst>
          </c:dPt>
          <c:dPt>
            <c:idx val="1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2EA-4B29-A0B6-E25437D742E8}"/>
              </c:ext>
            </c:extLst>
          </c:dPt>
          <c:dPt>
            <c:idx val="2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2EA-4B29-A0B6-E25437D742E8}"/>
              </c:ext>
            </c:extLst>
          </c:dPt>
          <c:dPt>
            <c:idx val="3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2EA-4B29-A0B6-E25437D742E8}"/>
              </c:ext>
            </c:extLst>
          </c:dPt>
          <c:dPt>
            <c:idx val="4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2EA-4B29-A0B6-E25437D742E8}"/>
              </c:ext>
            </c:extLst>
          </c:dPt>
          <c:dPt>
            <c:idx val="5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2EA-4B29-A0B6-E25437D742E8}"/>
              </c:ext>
            </c:extLst>
          </c:dPt>
          <c:cat>
            <c:strRef>
              <c:f>'Summary Scores'!$A$12:$A$17</c:f>
              <c:strCache>
                <c:ptCount val="6"/>
                <c:pt idx="0">
                  <c:v>Physical Science Alignment?</c:v>
                </c:pt>
                <c:pt idx="1">
                  <c:v>Intellectual Property Strength</c:v>
                </c:pt>
                <c:pt idx="2">
                  <c:v>Technology Breadth/Validation/Development Stage</c:v>
                </c:pt>
                <c:pt idx="3">
                  <c:v>Targeted Initial Product Market Attractiveness/Strength</c:v>
                </c:pt>
                <c:pt idx="4">
                  <c:v>Business Plan Fundability</c:v>
                </c:pt>
                <c:pt idx="5">
                  <c:v>Management Team Strength/Fundability</c:v>
                </c:pt>
              </c:strCache>
            </c:strRef>
          </c:cat>
          <c:val>
            <c:numRef>
              <c:f>'Summary Scores'!$B$12:$B$17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EA-4B29-A0B6-E25437D74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633016"/>
        <c:axId val="2115573464"/>
      </c:radarChart>
      <c:catAx>
        <c:axId val="21156330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115573464"/>
        <c:crosses val="autoZero"/>
        <c:auto val="1"/>
        <c:lblAlgn val="ctr"/>
        <c:lblOffset val="100"/>
        <c:noMultiLvlLbl val="0"/>
      </c:catAx>
      <c:valAx>
        <c:axId val="211557346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1563301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1" l="0.75" r="0.75" t="1" header="0.5" footer="0.5"/>
    <c:pageSetup paperSize="0" orientation="portrait" horizontalDpi="-4" verticalDpi="-4"/>
  </c:printSettings>
  <c:userShapes r:id="rId1"/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emf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812800</xdr:colOff>
      <xdr:row>7</xdr:row>
      <xdr:rowOff>0</xdr:rowOff>
    </xdr:from>
    <xdr:to>
      <xdr:col>13</xdr:col>
      <xdr:colOff>101600</xdr:colOff>
      <xdr:row>7</xdr:row>
      <xdr:rowOff>228600</xdr:rowOff>
    </xdr:to>
    <xdr:pic>
      <xdr:nvPicPr>
        <xdr:cNvPr id="2054" name="Picture 6" descr="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2700" y="952500"/>
          <a:ext cx="4318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431800</xdr:colOff>
      <xdr:row>7</xdr:row>
      <xdr:rowOff>0</xdr:rowOff>
    </xdr:from>
    <xdr:to>
      <xdr:col>13</xdr:col>
      <xdr:colOff>431800</xdr:colOff>
      <xdr:row>7</xdr:row>
      <xdr:rowOff>228600</xdr:rowOff>
    </xdr:to>
    <xdr:pic>
      <xdr:nvPicPr>
        <xdr:cNvPr id="2055" name="Picture 7" descr="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0" y="952500"/>
          <a:ext cx="3683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812800</xdr:colOff>
      <xdr:row>7</xdr:row>
      <xdr:rowOff>0</xdr:rowOff>
    </xdr:from>
    <xdr:to>
      <xdr:col>14</xdr:col>
      <xdr:colOff>152400</xdr:colOff>
      <xdr:row>8</xdr:row>
      <xdr:rowOff>139700</xdr:rowOff>
    </xdr:to>
    <xdr:pic>
      <xdr:nvPicPr>
        <xdr:cNvPr id="2056" name="Picture 8" descr="Es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952500"/>
          <a:ext cx="889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527050</xdr:colOff>
      <xdr:row>7</xdr:row>
      <xdr:rowOff>247650</xdr:rowOff>
    </xdr:from>
    <xdr:to>
      <xdr:col>4</xdr:col>
      <xdr:colOff>298450</xdr:colOff>
      <xdr:row>14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273050</xdr:colOff>
      <xdr:row>16</xdr:row>
      <xdr:rowOff>209550</xdr:rowOff>
    </xdr:from>
    <xdr:to>
      <xdr:col>2</xdr:col>
      <xdr:colOff>171450</xdr:colOff>
      <xdr:row>19</xdr:row>
      <xdr:rowOff>120650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27050" y="3575050"/>
          <a:ext cx="23749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CANDIDATE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SUMMARY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METRICS</a:t>
          </a:r>
        </a:p>
      </xdr:txBody>
    </xdr:sp>
    <xdr:clientData/>
  </xdr:twoCellAnchor>
  <xdr:twoCellAnchor>
    <xdr:from>
      <xdr:col>0</xdr:col>
      <xdr:colOff>6350</xdr:colOff>
      <xdr:row>15</xdr:row>
      <xdr:rowOff>285750</xdr:rowOff>
    </xdr:from>
    <xdr:to>
      <xdr:col>10</xdr:col>
      <xdr:colOff>6350</xdr:colOff>
      <xdr:row>36</xdr:row>
      <xdr:rowOff>184150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19050</xdr:rowOff>
        </xdr:from>
        <xdr:to>
          <xdr:col>8</xdr:col>
          <xdr:colOff>57150</xdr:colOff>
          <xdr:row>7</xdr:row>
          <xdr:rowOff>266700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</xdr:row>
          <xdr:rowOff>19050</xdr:rowOff>
        </xdr:from>
        <xdr:to>
          <xdr:col>10</xdr:col>
          <xdr:colOff>38100</xdr:colOff>
          <xdr:row>7</xdr:row>
          <xdr:rowOff>266700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1185087</xdr:colOff>
      <xdr:row>0</xdr:row>
      <xdr:rowOff>77529</xdr:rowOff>
    </xdr:from>
    <xdr:to>
      <xdr:col>10</xdr:col>
      <xdr:colOff>9968</xdr:colOff>
      <xdr:row>1</xdr:row>
      <xdr:rowOff>458086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3895" y="77529"/>
          <a:ext cx="3609532" cy="757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22152</xdr:colOff>
      <xdr:row>32</xdr:row>
      <xdr:rowOff>77529</xdr:rowOff>
    </xdr:from>
    <xdr:to>
      <xdr:col>0</xdr:col>
      <xdr:colOff>1193727</xdr:colOff>
      <xdr:row>36</xdr:row>
      <xdr:rowOff>171007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2" y="8140552"/>
          <a:ext cx="1171575" cy="1090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0.03282</cdr:x>
      <cdr:y>0.07429</cdr:y>
    </cdr:from>
    <cdr:to>
      <cdr:x>0.25887</cdr:x>
      <cdr:y>0.21143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069" y="247650"/>
          <a:ext cx="2232091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800" b="1" i="0" u="none" strike="noStrike" baseline="0">
              <a:solidFill>
                <a:schemeClr val="accent2"/>
              </a:solidFill>
              <a:latin typeface="Calisto MT"/>
              <a:ea typeface="Arial"/>
              <a:cs typeface="Calisto MT"/>
            </a:rPr>
            <a:t>Summary Metrics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0</xdr:rowOff>
    </xdr:from>
    <xdr:to>
      <xdr:col>2</xdr:col>
      <xdr:colOff>0</xdr:colOff>
      <xdr:row>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11715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3619057</xdr:colOff>
      <xdr:row>2</xdr:row>
      <xdr:rowOff>118952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609532" cy="757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1538880</xdr:colOff>
      <xdr:row>3</xdr:row>
      <xdr:rowOff>160779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9532" cy="757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488674</xdr:colOff>
      <xdr:row>0</xdr:row>
      <xdr:rowOff>0</xdr:rowOff>
    </xdr:from>
    <xdr:to>
      <xdr:col>11</xdr:col>
      <xdr:colOff>831988</xdr:colOff>
      <xdr:row>5</xdr:row>
      <xdr:rowOff>101462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1478" y="0"/>
          <a:ext cx="11715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1"/>
  <sheetViews>
    <sheetView zoomScale="86" zoomScaleNormal="86" zoomScalePageLayoutView="200" workbookViewId="0">
      <selection activeCell="A5" sqref="A5"/>
    </sheetView>
  </sheetViews>
  <sheetFormatPr defaultColWidth="11" defaultRowHeight="15.75" x14ac:dyDescent="0.25"/>
  <cols>
    <col min="1" max="1" width="17.25" customWidth="1"/>
    <col min="2" max="10" width="15.75" customWidth="1"/>
  </cols>
  <sheetData>
    <row r="1" spans="1:13" ht="30" x14ac:dyDescent="0.4">
      <c r="A1" s="107" t="s">
        <v>103</v>
      </c>
      <c r="B1" s="106"/>
      <c r="C1" s="75"/>
      <c r="D1" s="75"/>
      <c r="E1" s="75"/>
      <c r="F1" s="75"/>
      <c r="G1" s="1"/>
      <c r="H1" s="1"/>
      <c r="I1" s="77"/>
      <c r="J1" s="1"/>
      <c r="K1" s="2"/>
      <c r="L1" s="2"/>
      <c r="M1" s="2"/>
    </row>
    <row r="2" spans="1:13" ht="42" customHeight="1" x14ac:dyDescent="0.4">
      <c r="A2" s="107" t="s">
        <v>104</v>
      </c>
      <c r="B2" s="106"/>
      <c r="C2" s="75"/>
      <c r="D2" s="75"/>
      <c r="E2" s="75"/>
      <c r="F2" s="75"/>
      <c r="G2" s="75"/>
      <c r="H2" s="76"/>
      <c r="I2" s="77"/>
      <c r="J2" s="1"/>
      <c r="K2" s="2"/>
      <c r="L2" s="2"/>
      <c r="M2" s="2"/>
    </row>
    <row r="3" spans="1:13" ht="20.25" x14ac:dyDescent="0.3">
      <c r="A3" s="64"/>
      <c r="B3" s="65"/>
      <c r="C3" s="75"/>
      <c r="D3" s="75"/>
      <c r="E3" s="75"/>
      <c r="F3" s="75"/>
      <c r="G3" s="75"/>
      <c r="H3" s="76"/>
      <c r="I3" s="77"/>
      <c r="J3" s="75"/>
      <c r="K3" s="2"/>
      <c r="L3" s="2"/>
      <c r="M3" s="2"/>
    </row>
    <row r="4" spans="1:13" ht="20.25" x14ac:dyDescent="0.3">
      <c r="A4" s="66" t="s">
        <v>105</v>
      </c>
      <c r="B4" s="67">
        <f>'Scoring Detail'!B7</f>
        <v>0</v>
      </c>
      <c r="C4" s="75"/>
      <c r="D4" s="75"/>
      <c r="E4" s="66" t="s">
        <v>93</v>
      </c>
      <c r="F4" s="68" t="str">
        <f>'Scoring Detail'!F7</f>
        <v>EVALUATOR NAMES:</v>
      </c>
      <c r="H4" s="76"/>
      <c r="I4" s="68" t="s">
        <v>94</v>
      </c>
      <c r="J4" s="70">
        <f ca="1">'Scoring Detail'!L7</f>
        <v>43394</v>
      </c>
      <c r="K4" s="2"/>
      <c r="L4" s="2"/>
      <c r="M4" s="2"/>
    </row>
    <row r="5" spans="1:13" ht="20.25" x14ac:dyDescent="0.3">
      <c r="A5" s="64"/>
      <c r="B5" s="65"/>
      <c r="C5" s="75"/>
      <c r="D5" s="75"/>
      <c r="E5" s="75"/>
      <c r="F5" s="75"/>
      <c r="G5" s="75"/>
      <c r="H5" s="76"/>
      <c r="I5" s="77"/>
      <c r="J5" s="75"/>
      <c r="K5" s="2"/>
      <c r="L5" s="2"/>
      <c r="M5" s="2"/>
    </row>
    <row r="6" spans="1:13" ht="20.25" x14ac:dyDescent="0.3">
      <c r="A6" s="108" t="s">
        <v>106</v>
      </c>
      <c r="B6" s="109" t="str">
        <f>IF(A12&gt;50,"Advance to the next stage", "Reject")</f>
        <v>Reject</v>
      </c>
      <c r="C6" s="110"/>
      <c r="D6" s="110"/>
      <c r="E6" s="110"/>
      <c r="F6" s="110"/>
      <c r="G6" s="110"/>
      <c r="H6" s="111"/>
      <c r="I6" s="112"/>
      <c r="J6" s="113"/>
      <c r="K6" s="2"/>
      <c r="L6" s="2"/>
      <c r="M6" s="2"/>
    </row>
    <row r="7" spans="1:13" ht="20.25" x14ac:dyDescent="0.3">
      <c r="A7" s="64"/>
      <c r="B7" s="65"/>
      <c r="C7" s="75"/>
      <c r="D7" s="75"/>
      <c r="E7" s="75"/>
      <c r="F7" s="75"/>
      <c r="G7" s="75"/>
      <c r="H7" s="76"/>
      <c r="I7" s="77"/>
      <c r="J7" s="75"/>
      <c r="K7" s="2"/>
      <c r="L7" s="2"/>
      <c r="M7" s="2"/>
    </row>
    <row r="8" spans="1:13" ht="23.1" customHeight="1" x14ac:dyDescent="0.25">
      <c r="A8" s="78"/>
      <c r="B8" s="79"/>
      <c r="C8" s="79"/>
      <c r="D8" s="79"/>
      <c r="E8" s="80"/>
      <c r="F8" s="116" t="s">
        <v>109</v>
      </c>
      <c r="G8" s="102"/>
      <c r="H8" s="118"/>
      <c r="I8" s="117" t="s">
        <v>108</v>
      </c>
      <c r="J8" s="80"/>
      <c r="K8" s="2"/>
      <c r="L8" s="2"/>
      <c r="M8" s="2"/>
    </row>
    <row r="9" spans="1:13" x14ac:dyDescent="0.25">
      <c r="A9" s="90">
        <f>B4</f>
        <v>0</v>
      </c>
      <c r="B9" s="91"/>
      <c r="C9" s="92"/>
      <c r="D9" s="92"/>
      <c r="E9" s="93"/>
      <c r="F9" s="101" t="s">
        <v>67</v>
      </c>
      <c r="G9" s="101"/>
      <c r="H9" s="101"/>
      <c r="I9" s="101"/>
      <c r="J9" s="82"/>
      <c r="K9" s="2"/>
      <c r="L9" s="2"/>
      <c r="M9" s="2"/>
    </row>
    <row r="10" spans="1:13" ht="15" customHeight="1" x14ac:dyDescent="0.25">
      <c r="A10" s="94" t="s">
        <v>101</v>
      </c>
      <c r="B10" s="91"/>
      <c r="C10" s="92"/>
      <c r="D10" s="92"/>
      <c r="E10" s="93"/>
      <c r="F10" s="146" t="s">
        <v>110</v>
      </c>
      <c r="G10" s="147"/>
      <c r="H10" s="147"/>
      <c r="I10" s="147"/>
      <c r="J10" s="82"/>
      <c r="K10" s="2"/>
      <c r="L10" s="2"/>
      <c r="M10" s="2"/>
    </row>
    <row r="11" spans="1:13" ht="30" x14ac:dyDescent="0.25">
      <c r="A11" s="105"/>
      <c r="B11" s="103"/>
      <c r="C11" s="92"/>
      <c r="D11" s="92"/>
      <c r="E11" s="93"/>
      <c r="F11" s="146"/>
      <c r="G11" s="147"/>
      <c r="H11" s="147"/>
      <c r="I11" s="147"/>
      <c r="J11" s="82"/>
      <c r="K11" s="2"/>
      <c r="L11" s="2"/>
      <c r="M11" s="2"/>
    </row>
    <row r="12" spans="1:13" ht="26.1" customHeight="1" x14ac:dyDescent="0.25">
      <c r="A12" s="114">
        <f>'Scoring Detail'!L38</f>
        <v>0</v>
      </c>
      <c r="B12" s="104" t="s">
        <v>100</v>
      </c>
      <c r="C12" s="92"/>
      <c r="D12" s="92"/>
      <c r="E12" s="93"/>
      <c r="F12" s="146" t="s">
        <v>110</v>
      </c>
      <c r="G12" s="147"/>
      <c r="H12" s="147"/>
      <c r="I12" s="147"/>
      <c r="J12" s="82"/>
      <c r="K12" s="2"/>
      <c r="L12" s="3"/>
      <c r="M12" s="2"/>
    </row>
    <row r="13" spans="1:13" ht="26.25" x14ac:dyDescent="0.25">
      <c r="A13" s="115" t="s">
        <v>107</v>
      </c>
      <c r="B13" s="92"/>
      <c r="C13" s="92"/>
      <c r="D13" s="92"/>
      <c r="E13" s="93"/>
      <c r="F13" s="146"/>
      <c r="G13" s="147"/>
      <c r="H13" s="147"/>
      <c r="I13" s="147"/>
      <c r="J13" s="82"/>
      <c r="K13" s="2"/>
      <c r="L13" s="4"/>
      <c r="M13" s="2"/>
    </row>
    <row r="14" spans="1:13" x14ac:dyDescent="0.25">
      <c r="A14" s="81" t="s">
        <v>102</v>
      </c>
      <c r="B14" s="95"/>
      <c r="C14" s="91"/>
      <c r="D14" s="91"/>
      <c r="E14" s="82"/>
      <c r="F14" s="146"/>
      <c r="G14" s="147"/>
      <c r="H14" s="147"/>
      <c r="I14" s="147"/>
      <c r="J14" s="82"/>
      <c r="K14" s="2"/>
    </row>
    <row r="15" spans="1:13" ht="26.25" x14ac:dyDescent="0.25">
      <c r="A15" s="83"/>
      <c r="B15" s="84"/>
      <c r="C15" s="85"/>
      <c r="D15" s="85"/>
      <c r="E15" s="86"/>
      <c r="F15" s="146"/>
      <c r="G15" s="147"/>
      <c r="H15" s="147"/>
      <c r="I15" s="147"/>
      <c r="J15" s="86"/>
      <c r="K15" s="2"/>
      <c r="L15" s="4"/>
      <c r="M15" s="2"/>
    </row>
    <row r="16" spans="1:13" ht="26.25" x14ac:dyDescent="0.25">
      <c r="A16" s="76"/>
      <c r="B16" s="76"/>
      <c r="C16" s="76"/>
      <c r="D16" s="76"/>
      <c r="E16" s="76"/>
      <c r="F16" s="87"/>
      <c r="G16" s="87"/>
      <c r="H16" s="87"/>
      <c r="I16" s="87"/>
      <c r="J16" s="76"/>
      <c r="K16" s="2"/>
      <c r="L16" s="2"/>
      <c r="M16" s="4"/>
    </row>
    <row r="17" spans="1:13" ht="25.5" x14ac:dyDescent="0.25">
      <c r="A17" s="76"/>
      <c r="B17" s="87"/>
      <c r="C17" s="87"/>
      <c r="D17" s="87"/>
      <c r="E17" s="87"/>
      <c r="F17" s="87"/>
      <c r="G17" s="76"/>
      <c r="H17" s="76"/>
      <c r="I17" s="88"/>
      <c r="J17" s="76"/>
      <c r="K17" s="2"/>
      <c r="L17" s="2"/>
      <c r="M17" s="2"/>
    </row>
    <row r="18" spans="1:13" x14ac:dyDescent="0.25">
      <c r="A18" s="76"/>
      <c r="B18" s="87"/>
      <c r="C18" s="87"/>
      <c r="D18" s="87"/>
      <c r="E18" s="87"/>
      <c r="F18" s="89"/>
      <c r="G18" s="76"/>
      <c r="H18" s="76"/>
      <c r="I18" s="76"/>
      <c r="J18" s="76"/>
      <c r="K18" s="2"/>
      <c r="L18" s="2"/>
      <c r="M18" s="2"/>
    </row>
    <row r="19" spans="1:13" x14ac:dyDescent="0.25">
      <c r="A19" s="76"/>
      <c r="B19" s="87"/>
      <c r="C19" s="87"/>
      <c r="D19" s="87"/>
      <c r="E19" s="87"/>
      <c r="F19" s="87"/>
      <c r="G19" s="76"/>
      <c r="H19" s="76"/>
      <c r="I19" s="76"/>
      <c r="J19" s="76"/>
      <c r="K19" s="2"/>
      <c r="L19" s="2"/>
      <c r="M19" s="2"/>
    </row>
    <row r="20" spans="1:13" x14ac:dyDescent="0.25">
      <c r="A20" s="76"/>
      <c r="B20" s="87"/>
      <c r="C20" s="87"/>
      <c r="D20" s="87"/>
      <c r="E20" s="87"/>
      <c r="F20" s="87"/>
      <c r="G20" s="76"/>
      <c r="H20" s="76"/>
      <c r="I20" s="76"/>
      <c r="J20" s="76"/>
      <c r="K20" s="2"/>
      <c r="L20" s="2"/>
      <c r="M20" s="2"/>
    </row>
    <row r="21" spans="1:13" x14ac:dyDescent="0.25">
      <c r="A21" s="76"/>
      <c r="B21" s="87"/>
      <c r="C21" s="87"/>
      <c r="D21" s="87"/>
      <c r="E21" s="87"/>
      <c r="F21" s="87"/>
      <c r="G21" s="76"/>
      <c r="H21" s="76"/>
      <c r="I21" s="76"/>
      <c r="J21" s="76"/>
      <c r="K21" s="2"/>
      <c r="L21" s="2"/>
      <c r="M21" s="2"/>
    </row>
    <row r="22" spans="1:13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2"/>
      <c r="L22" s="2"/>
      <c r="M22" s="2"/>
    </row>
    <row r="23" spans="1:13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2"/>
      <c r="L23" s="2"/>
      <c r="M23" s="2"/>
    </row>
    <row r="24" spans="1:13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2"/>
      <c r="L24" s="2"/>
      <c r="M24" s="2"/>
    </row>
    <row r="25" spans="1:13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2"/>
      <c r="L25" s="2"/>
      <c r="M25" s="2"/>
    </row>
    <row r="26" spans="1:13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2"/>
      <c r="L26" s="2"/>
      <c r="M26" s="2"/>
    </row>
    <row r="27" spans="1:13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2"/>
      <c r="L27" s="2"/>
      <c r="M27" s="2"/>
    </row>
    <row r="28" spans="1:13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2"/>
      <c r="L28" s="2"/>
      <c r="M28" s="2"/>
    </row>
    <row r="29" spans="1:13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2"/>
      <c r="L29" s="2"/>
      <c r="M29" s="2"/>
    </row>
    <row r="30" spans="1:13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2"/>
      <c r="L30" s="2"/>
      <c r="M30" s="2"/>
    </row>
    <row r="31" spans="1:13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2"/>
      <c r="L31" s="2"/>
      <c r="M31" s="2"/>
    </row>
    <row r="32" spans="1:13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2"/>
      <c r="L32" s="2"/>
      <c r="M32" s="2"/>
    </row>
    <row r="33" spans="1:13" ht="32.1" customHeight="1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5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</sheetData>
  <mergeCells count="2">
    <mergeCell ref="F10:I11"/>
    <mergeCell ref="F12:I15"/>
  </mergeCells>
  <phoneticPr fontId="1" type="noConversion"/>
  <conditionalFormatting sqref="H8:I8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scale="77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3" name="Option Button 14">
              <controlPr defaultSize="0" autoFill="0" autoLine="0" autoPict="0" macro="[0]!Yes_to_Text">
                <anchor moveWithCells="1">
                  <from>
                    <xdr:col>7</xdr:col>
                    <xdr:colOff>28575</xdr:colOff>
                    <xdr:row>7</xdr:row>
                    <xdr:rowOff>19050</xdr:rowOff>
                  </from>
                  <to>
                    <xdr:col>8</xdr:col>
                    <xdr:colOff>57150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4" name="Option Button 15">
              <controlPr defaultSize="0" autoFill="0" autoLine="0" autoPict="0">
                <anchor moveWithCells="1">
                  <from>
                    <xdr:col>9</xdr:col>
                    <xdr:colOff>19050</xdr:colOff>
                    <xdr:row>7</xdr:row>
                    <xdr:rowOff>19050</xdr:rowOff>
                  </from>
                  <to>
                    <xdr:col>10</xdr:col>
                    <xdr:colOff>38100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8"/>
  <sheetViews>
    <sheetView workbookViewId="0">
      <selection activeCell="B10" sqref="B10"/>
    </sheetView>
  </sheetViews>
  <sheetFormatPr defaultColWidth="11" defaultRowHeight="15.75" x14ac:dyDescent="0.25"/>
  <cols>
    <col min="1" max="1" width="52.25" customWidth="1"/>
    <col min="2" max="2" width="24.875" customWidth="1"/>
  </cols>
  <sheetData>
    <row r="1" spans="1:2" x14ac:dyDescent="0.25">
      <c r="A1" s="64"/>
    </row>
    <row r="2" spans="1:2" ht="34.5" x14ac:dyDescent="0.45">
      <c r="A2" s="64"/>
      <c r="B2" s="97"/>
    </row>
    <row r="3" spans="1:2" ht="34.5" x14ac:dyDescent="0.45">
      <c r="A3" s="64"/>
      <c r="B3" s="97"/>
    </row>
    <row r="4" spans="1:2" ht="34.5" x14ac:dyDescent="0.45">
      <c r="A4" s="100" t="s">
        <v>99</v>
      </c>
      <c r="B4" s="97"/>
    </row>
    <row r="5" spans="1:2" x14ac:dyDescent="0.25">
      <c r="A5" s="64"/>
      <c r="B5" s="65"/>
    </row>
    <row r="6" spans="1:2" x14ac:dyDescent="0.25">
      <c r="A6" s="66" t="s">
        <v>84</v>
      </c>
      <c r="B6" s="67">
        <f>'Scoring Detail'!B7</f>
        <v>0</v>
      </c>
    </row>
    <row r="7" spans="1:2" x14ac:dyDescent="0.25">
      <c r="A7" s="64"/>
      <c r="B7" s="65"/>
    </row>
    <row r="8" spans="1:2" x14ac:dyDescent="0.25">
      <c r="A8" s="66" t="s">
        <v>93</v>
      </c>
      <c r="B8" s="68" t="str">
        <f>'Scoring Detail'!F7</f>
        <v>EVALUATOR NAMES:</v>
      </c>
    </row>
    <row r="9" spans="1:2" x14ac:dyDescent="0.25">
      <c r="A9" s="69"/>
      <c r="B9" s="65"/>
    </row>
    <row r="10" spans="1:2" x14ac:dyDescent="0.25">
      <c r="A10" s="66" t="s">
        <v>94</v>
      </c>
      <c r="B10" s="70">
        <f ca="1">TODAY()</f>
        <v>43394</v>
      </c>
    </row>
    <row r="12" spans="1:2" x14ac:dyDescent="0.25">
      <c r="A12" s="98" t="str">
        <f>'Scoring Detail'!A12</f>
        <v>Physical Science Alignment?</v>
      </c>
      <c r="B12" s="99">
        <f>'Scoring Detail'!L12</f>
        <v>0</v>
      </c>
    </row>
    <row r="13" spans="1:2" x14ac:dyDescent="0.25">
      <c r="A13" s="13" t="str">
        <f>'Scoring Detail'!A16</f>
        <v>Intellectual Property Strength</v>
      </c>
      <c r="B13" s="99">
        <f>'Scoring Detail'!L16</f>
        <v>0</v>
      </c>
    </row>
    <row r="14" spans="1:2" x14ac:dyDescent="0.25">
      <c r="A14" s="98" t="str">
        <f>'Scoring Detail'!A19</f>
        <v>Technology Breadth/Validation/Development Stage</v>
      </c>
      <c r="B14" s="99">
        <f>'Scoring Detail'!L19</f>
        <v>0</v>
      </c>
    </row>
    <row r="15" spans="1:2" x14ac:dyDescent="0.25">
      <c r="A15" s="13" t="str">
        <f>'Scoring Detail'!A24</f>
        <v>Targeted Initial Product Market Attractiveness/Strength</v>
      </c>
      <c r="B15" s="41">
        <f>'Scoring Detail'!L24</f>
        <v>0</v>
      </c>
    </row>
    <row r="16" spans="1:2" x14ac:dyDescent="0.25">
      <c r="A16" s="98" t="str">
        <f>'Scoring Detail'!A34</f>
        <v>Business Plan Fundability</v>
      </c>
      <c r="B16" s="99">
        <f>'Scoring Detail'!K35</f>
        <v>0</v>
      </c>
    </row>
    <row r="17" spans="1:2" x14ac:dyDescent="0.25">
      <c r="A17" s="13" t="str">
        <f>'Scoring Detail'!A36</f>
        <v>Management Team Strength/Fundability</v>
      </c>
      <c r="B17" s="41">
        <f>'Scoring Detail'!K37</f>
        <v>0</v>
      </c>
    </row>
    <row r="18" spans="1:2" ht="26.25" x14ac:dyDescent="0.25">
      <c r="A18" s="96" t="s">
        <v>74</v>
      </c>
      <c r="B18" s="62">
        <f>'Scoring Detail'!L38</f>
        <v>0</v>
      </c>
    </row>
  </sheetData>
  <conditionalFormatting sqref="B12">
    <cfRule type="cellIs" dxfId="1" priority="2" operator="between">
      <formula>0</formula>
      <formula>30</formula>
    </cfRule>
  </conditionalFormatting>
  <conditionalFormatting sqref="B13">
    <cfRule type="cellIs" dxfId="0" priority="1" operator="between">
      <formula>0</formula>
      <formula>30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7:L38"/>
  <sheetViews>
    <sheetView tabSelected="1" zoomScale="115" zoomScaleNormal="115" zoomScalePageLayoutView="200" workbookViewId="0">
      <selection activeCell="K13" sqref="K13"/>
    </sheetView>
  </sheetViews>
  <sheetFormatPr defaultColWidth="10.875" defaultRowHeight="15.75" outlineLevelRow="1" x14ac:dyDescent="0.25"/>
  <cols>
    <col min="1" max="1" width="27.125" style="1" customWidth="1"/>
    <col min="2" max="2" width="29.875" style="40" customWidth="1"/>
    <col min="3" max="3" width="11.5" style="6" customWidth="1"/>
    <col min="4" max="5" width="10.875" style="6"/>
    <col min="6" max="6" width="17.25" style="6" bestFit="1" customWidth="1"/>
    <col min="7" max="7" width="10.875" style="6"/>
    <col min="8" max="8" width="10.25" style="6" bestFit="1" customWidth="1"/>
    <col min="9" max="9" width="13.5" style="7" customWidth="1"/>
    <col min="10" max="10" width="14.5" style="6" customWidth="1"/>
    <col min="11" max="11" width="10.875" style="9"/>
    <col min="12" max="12" width="11.125" style="8" bestFit="1" customWidth="1"/>
    <col min="13" max="16384" width="10.875" style="1"/>
  </cols>
  <sheetData>
    <row r="7" spans="1:12" s="123" customFormat="1" ht="31.5" customHeight="1" x14ac:dyDescent="0.25">
      <c r="A7" s="121" t="s">
        <v>84</v>
      </c>
      <c r="B7" s="122"/>
      <c r="C7" s="30"/>
      <c r="D7" s="30"/>
      <c r="E7" s="30"/>
      <c r="F7" s="63" t="s">
        <v>111</v>
      </c>
      <c r="G7" s="154" t="s">
        <v>110</v>
      </c>
      <c r="H7" s="155"/>
      <c r="I7" s="156"/>
      <c r="J7" s="30"/>
      <c r="K7" s="63" t="s">
        <v>112</v>
      </c>
      <c r="L7" s="148">
        <f ca="1">TODAY()</f>
        <v>43394</v>
      </c>
    </row>
    <row r="8" spans="1:12" x14ac:dyDescent="0.25">
      <c r="B8" s="6"/>
    </row>
    <row r="9" spans="1:12" x14ac:dyDescent="0.25">
      <c r="A9" s="35"/>
      <c r="B9" s="71"/>
      <c r="C9" s="25" t="s">
        <v>54</v>
      </c>
      <c r="D9" s="47"/>
      <c r="E9" s="48"/>
      <c r="F9" s="48"/>
      <c r="G9" s="48"/>
      <c r="H9" s="48"/>
      <c r="I9" s="17"/>
      <c r="J9" s="14"/>
      <c r="K9" s="20"/>
      <c r="L9" s="22"/>
    </row>
    <row r="10" spans="1:12" ht="47.25" x14ac:dyDescent="0.25">
      <c r="A10" s="74"/>
      <c r="B10" s="72"/>
      <c r="C10" s="15" t="s">
        <v>55</v>
      </c>
      <c r="D10" s="49"/>
      <c r="E10" s="50"/>
      <c r="F10" s="50" t="s">
        <v>53</v>
      </c>
      <c r="G10" s="50"/>
      <c r="H10" s="51"/>
      <c r="I10" s="18">
        <f>B7</f>
        <v>0</v>
      </c>
      <c r="J10" s="18">
        <f>B7</f>
        <v>0</v>
      </c>
      <c r="K10" s="21"/>
      <c r="L10" s="23"/>
    </row>
    <row r="11" spans="1:12" ht="78.75" x14ac:dyDescent="0.25">
      <c r="A11" s="36" t="s">
        <v>85</v>
      </c>
      <c r="B11" s="73" t="s">
        <v>54</v>
      </c>
      <c r="C11" s="16" t="s">
        <v>52</v>
      </c>
      <c r="D11" s="52">
        <v>10</v>
      </c>
      <c r="E11" s="52">
        <v>8</v>
      </c>
      <c r="F11" s="52">
        <v>5</v>
      </c>
      <c r="G11" s="52">
        <v>3</v>
      </c>
      <c r="H11" s="52">
        <v>0</v>
      </c>
      <c r="I11" s="19" t="s">
        <v>89</v>
      </c>
      <c r="J11" s="19" t="s">
        <v>87</v>
      </c>
      <c r="K11" s="19" t="s">
        <v>88</v>
      </c>
      <c r="L11" s="24" t="s">
        <v>83</v>
      </c>
    </row>
    <row r="12" spans="1:12" x14ac:dyDescent="0.25">
      <c r="A12" s="29" t="s">
        <v>126</v>
      </c>
      <c r="B12" s="38"/>
      <c r="C12" s="30"/>
      <c r="D12" s="31"/>
      <c r="E12" s="31"/>
      <c r="F12" s="31"/>
      <c r="G12" s="31"/>
      <c r="H12" s="31"/>
      <c r="I12" s="32"/>
      <c r="J12" s="30"/>
      <c r="K12" s="33"/>
      <c r="L12" s="43">
        <f>SUM(K13:K15)/3</f>
        <v>0</v>
      </c>
    </row>
    <row r="13" spans="1:12" ht="33" outlineLevel="1" x14ac:dyDescent="0.25">
      <c r="A13" s="11"/>
      <c r="B13" s="39" t="s">
        <v>60</v>
      </c>
      <c r="C13" s="131">
        <v>10</v>
      </c>
      <c r="D13" s="126" t="s">
        <v>127</v>
      </c>
      <c r="E13" s="126" t="s">
        <v>131</v>
      </c>
      <c r="F13" s="126" t="s">
        <v>132</v>
      </c>
      <c r="G13" s="126" t="s">
        <v>133</v>
      </c>
      <c r="H13" s="126" t="s">
        <v>134</v>
      </c>
      <c r="I13" s="149"/>
      <c r="J13" s="119"/>
      <c r="K13" s="139">
        <f>C13*J13</f>
        <v>0</v>
      </c>
      <c r="L13" s="27"/>
    </row>
    <row r="14" spans="1:12" ht="41.25" outlineLevel="1" x14ac:dyDescent="0.25">
      <c r="A14" s="11"/>
      <c r="B14" s="125" t="s">
        <v>78</v>
      </c>
      <c r="C14" s="131">
        <v>10</v>
      </c>
      <c r="D14" s="126" t="s">
        <v>128</v>
      </c>
      <c r="E14" s="126" t="s">
        <v>135</v>
      </c>
      <c r="F14" s="126" t="s">
        <v>136</v>
      </c>
      <c r="G14" s="126" t="s">
        <v>137</v>
      </c>
      <c r="H14" s="126" t="s">
        <v>138</v>
      </c>
      <c r="I14" s="149"/>
      <c r="J14" s="119"/>
      <c r="K14" s="139">
        <f>C14*J14</f>
        <v>0</v>
      </c>
      <c r="L14" s="27"/>
    </row>
    <row r="15" spans="1:12" ht="33" outlineLevel="1" x14ac:dyDescent="0.25">
      <c r="A15" s="11"/>
      <c r="B15" s="125" t="s">
        <v>113</v>
      </c>
      <c r="C15" s="131">
        <v>10</v>
      </c>
      <c r="D15" s="126" t="s">
        <v>129</v>
      </c>
      <c r="E15" s="126" t="s">
        <v>139</v>
      </c>
      <c r="F15" s="126" t="s">
        <v>140</v>
      </c>
      <c r="G15" s="126" t="s">
        <v>141</v>
      </c>
      <c r="H15" s="126" t="s">
        <v>142</v>
      </c>
      <c r="I15" s="149"/>
      <c r="J15" s="119"/>
      <c r="K15" s="139">
        <f>C15*J15</f>
        <v>0</v>
      </c>
      <c r="L15" s="28"/>
    </row>
    <row r="16" spans="1:12" x14ac:dyDescent="0.25">
      <c r="A16" s="44" t="s">
        <v>95</v>
      </c>
      <c r="B16" s="45"/>
      <c r="C16" s="132"/>
      <c r="D16" s="46"/>
      <c r="E16" s="46"/>
      <c r="F16" s="46"/>
      <c r="G16" s="46"/>
      <c r="H16" s="46"/>
      <c r="I16" s="150"/>
      <c r="J16" s="34"/>
      <c r="K16" s="140"/>
      <c r="L16" s="43">
        <f>SUM(K17:K18)/2</f>
        <v>0</v>
      </c>
    </row>
    <row r="17" spans="1:12" ht="41.25" outlineLevel="1" x14ac:dyDescent="0.25">
      <c r="A17" s="11"/>
      <c r="B17" s="39" t="s">
        <v>72</v>
      </c>
      <c r="C17" s="131">
        <v>10</v>
      </c>
      <c r="D17" s="126" t="s">
        <v>3</v>
      </c>
      <c r="E17" s="126" t="s">
        <v>4</v>
      </c>
      <c r="F17" s="126" t="s">
        <v>5</v>
      </c>
      <c r="G17" s="126" t="s">
        <v>73</v>
      </c>
      <c r="H17" s="126" t="s">
        <v>6</v>
      </c>
      <c r="I17" s="149"/>
      <c r="J17" s="119"/>
      <c r="K17" s="139">
        <f>C17*J17</f>
        <v>0</v>
      </c>
      <c r="L17" s="27"/>
    </row>
    <row r="18" spans="1:12" ht="16.5" outlineLevel="1" x14ac:dyDescent="0.25">
      <c r="A18" s="11"/>
      <c r="B18" s="39" t="s">
        <v>66</v>
      </c>
      <c r="C18" s="131">
        <v>10</v>
      </c>
      <c r="D18" s="126" t="s">
        <v>7</v>
      </c>
      <c r="E18" s="126" t="s">
        <v>11</v>
      </c>
      <c r="F18" s="126" t="s">
        <v>10</v>
      </c>
      <c r="G18" s="126" t="s">
        <v>9</v>
      </c>
      <c r="H18" s="126" t="s">
        <v>8</v>
      </c>
      <c r="I18" s="149"/>
      <c r="J18" s="119"/>
      <c r="K18" s="139">
        <f>C18*J18</f>
        <v>0</v>
      </c>
      <c r="L18" s="28"/>
    </row>
    <row r="19" spans="1:12" x14ac:dyDescent="0.25">
      <c r="A19" s="29" t="s">
        <v>114</v>
      </c>
      <c r="B19" s="38"/>
      <c r="C19" s="132"/>
      <c r="D19" s="34"/>
      <c r="E19" s="34"/>
      <c r="F19" s="34"/>
      <c r="G19" s="34"/>
      <c r="H19" s="34"/>
      <c r="I19" s="151"/>
      <c r="J19" s="30"/>
      <c r="K19" s="141"/>
      <c r="L19" s="43">
        <f>SUM(K20:K23)/4</f>
        <v>0</v>
      </c>
    </row>
    <row r="20" spans="1:12" ht="49.15" customHeight="1" outlineLevel="1" x14ac:dyDescent="0.25">
      <c r="A20" s="11"/>
      <c r="B20" s="125" t="s">
        <v>13</v>
      </c>
      <c r="C20" s="131">
        <v>10</v>
      </c>
      <c r="D20" s="124" t="s">
        <v>115</v>
      </c>
      <c r="E20" s="124" t="s">
        <v>116</v>
      </c>
      <c r="F20" s="124" t="s">
        <v>117</v>
      </c>
      <c r="G20" s="124" t="s">
        <v>118</v>
      </c>
      <c r="H20" s="124" t="s">
        <v>12</v>
      </c>
      <c r="I20" s="152"/>
      <c r="J20" s="119"/>
      <c r="K20" s="139">
        <f t="shared" ref="K20:K22" si="0">C20*J20</f>
        <v>0</v>
      </c>
      <c r="L20" s="53"/>
    </row>
    <row r="21" spans="1:12" ht="31.5" outlineLevel="1" x14ac:dyDescent="0.25">
      <c r="A21" s="11"/>
      <c r="B21" s="39" t="s">
        <v>130</v>
      </c>
      <c r="C21" s="131">
        <v>10</v>
      </c>
      <c r="D21" s="26" t="s">
        <v>51</v>
      </c>
      <c r="E21" s="26" t="s">
        <v>50</v>
      </c>
      <c r="F21" s="26" t="s">
        <v>47</v>
      </c>
      <c r="G21" s="26" t="s">
        <v>14</v>
      </c>
      <c r="H21" s="26" t="s">
        <v>15</v>
      </c>
      <c r="I21" s="152"/>
      <c r="J21" s="119"/>
      <c r="K21" s="139">
        <f>C21*J21</f>
        <v>0</v>
      </c>
      <c r="L21" s="54"/>
    </row>
    <row r="22" spans="1:12" ht="47.25" outlineLevel="1" x14ac:dyDescent="0.25">
      <c r="A22" s="11"/>
      <c r="B22" s="39" t="s">
        <v>86</v>
      </c>
      <c r="C22" s="131">
        <v>10</v>
      </c>
      <c r="D22" s="26" t="s">
        <v>51</v>
      </c>
      <c r="E22" s="26" t="s">
        <v>50</v>
      </c>
      <c r="F22" s="26" t="s">
        <v>47</v>
      </c>
      <c r="G22" s="26" t="s">
        <v>14</v>
      </c>
      <c r="H22" s="26" t="s">
        <v>15</v>
      </c>
      <c r="I22" s="152"/>
      <c r="J22" s="119"/>
      <c r="K22" s="139">
        <f t="shared" si="0"/>
        <v>0</v>
      </c>
      <c r="L22" s="53"/>
    </row>
    <row r="23" spans="1:12" ht="43.15" customHeight="1" outlineLevel="1" x14ac:dyDescent="0.25">
      <c r="A23" s="11"/>
      <c r="B23" s="39" t="s">
        <v>56</v>
      </c>
      <c r="C23" s="131">
        <v>10</v>
      </c>
      <c r="D23" s="26" t="s">
        <v>71</v>
      </c>
      <c r="E23" s="26" t="s">
        <v>70</v>
      </c>
      <c r="F23" s="26" t="s">
        <v>69</v>
      </c>
      <c r="G23" s="26" t="s">
        <v>68</v>
      </c>
      <c r="H23" s="26" t="s">
        <v>49</v>
      </c>
      <c r="I23" s="152"/>
      <c r="J23" s="119"/>
      <c r="K23" s="139">
        <f>C23*J23</f>
        <v>0</v>
      </c>
      <c r="L23" s="53"/>
    </row>
    <row r="24" spans="1:12" x14ac:dyDescent="0.25">
      <c r="A24" s="29" t="s">
        <v>96</v>
      </c>
      <c r="B24" s="38"/>
      <c r="C24" s="133"/>
      <c r="D24" s="31"/>
      <c r="E24" s="31"/>
      <c r="F24" s="31"/>
      <c r="G24" s="31"/>
      <c r="H24" s="31"/>
      <c r="I24" s="151"/>
      <c r="J24" s="120"/>
      <c r="K24" s="141"/>
      <c r="L24" s="43">
        <f>SUM(K25:K33)/9</f>
        <v>0</v>
      </c>
    </row>
    <row r="25" spans="1:12" ht="59.1" customHeight="1" outlineLevel="1" x14ac:dyDescent="0.25">
      <c r="A25" s="11"/>
      <c r="B25" s="42" t="s">
        <v>57</v>
      </c>
      <c r="C25" s="131">
        <v>10</v>
      </c>
      <c r="D25" s="126" t="s">
        <v>27</v>
      </c>
      <c r="E25" s="126"/>
      <c r="F25" s="126" t="s">
        <v>38</v>
      </c>
      <c r="G25" s="126"/>
      <c r="H25" s="126" t="s">
        <v>28</v>
      </c>
      <c r="I25" s="149"/>
      <c r="J25" s="119"/>
      <c r="K25" s="139">
        <f>C25*J25</f>
        <v>0</v>
      </c>
      <c r="L25" s="55"/>
    </row>
    <row r="26" spans="1:12" ht="51" customHeight="1" outlineLevel="1" x14ac:dyDescent="0.25">
      <c r="A26" s="11"/>
      <c r="B26" s="42" t="s">
        <v>2</v>
      </c>
      <c r="C26" s="131">
        <v>10</v>
      </c>
      <c r="D26" s="126" t="s">
        <v>19</v>
      </c>
      <c r="E26" s="126" t="s">
        <v>119</v>
      </c>
      <c r="F26" s="126" t="s">
        <v>20</v>
      </c>
      <c r="G26" s="126" t="s">
        <v>79</v>
      </c>
      <c r="H26" s="126" t="s">
        <v>21</v>
      </c>
      <c r="I26" s="149"/>
      <c r="J26" s="119"/>
      <c r="K26" s="139">
        <f>C26*J26</f>
        <v>0</v>
      </c>
      <c r="L26" s="27"/>
    </row>
    <row r="27" spans="1:12" ht="31.5" outlineLevel="1" x14ac:dyDescent="0.25">
      <c r="A27" s="11"/>
      <c r="B27" s="42" t="s">
        <v>92</v>
      </c>
      <c r="C27" s="131">
        <v>10</v>
      </c>
      <c r="D27" s="126" t="s">
        <v>22</v>
      </c>
      <c r="E27" s="126" t="s">
        <v>80</v>
      </c>
      <c r="F27" s="126" t="s">
        <v>23</v>
      </c>
      <c r="G27" s="126" t="s">
        <v>24</v>
      </c>
      <c r="H27" s="126" t="s">
        <v>25</v>
      </c>
      <c r="I27" s="149"/>
      <c r="J27" s="119"/>
      <c r="K27" s="139">
        <f>C27*J27</f>
        <v>0</v>
      </c>
      <c r="L27" s="27"/>
    </row>
    <row r="28" spans="1:12" outlineLevel="1" x14ac:dyDescent="0.25">
      <c r="A28" s="11"/>
      <c r="B28" s="42" t="s">
        <v>16</v>
      </c>
      <c r="C28" s="131">
        <v>10</v>
      </c>
      <c r="D28" s="126" t="s">
        <v>17</v>
      </c>
      <c r="E28" s="126" t="s">
        <v>18</v>
      </c>
      <c r="F28" s="126" t="s">
        <v>82</v>
      </c>
      <c r="G28" s="126" t="s">
        <v>81</v>
      </c>
      <c r="H28" s="126" t="s">
        <v>120</v>
      </c>
      <c r="I28" s="149"/>
      <c r="J28" s="119"/>
      <c r="K28" s="139">
        <f t="shared" ref="K28:K33" si="1">C28*J28</f>
        <v>0</v>
      </c>
      <c r="L28" s="27"/>
    </row>
    <row r="29" spans="1:12" ht="42" customHeight="1" outlineLevel="1" x14ac:dyDescent="0.25">
      <c r="A29" s="11"/>
      <c r="B29" s="42" t="s">
        <v>37</v>
      </c>
      <c r="C29" s="131">
        <v>10</v>
      </c>
      <c r="D29" s="126" t="s">
        <v>32</v>
      </c>
      <c r="E29" s="126" t="s">
        <v>33</v>
      </c>
      <c r="F29" s="126" t="s">
        <v>34</v>
      </c>
      <c r="G29" s="126" t="s">
        <v>35</v>
      </c>
      <c r="H29" s="126" t="s">
        <v>36</v>
      </c>
      <c r="I29" s="149"/>
      <c r="J29" s="119"/>
      <c r="K29" s="139">
        <f>C29*J29</f>
        <v>0</v>
      </c>
      <c r="L29" s="27"/>
    </row>
    <row r="30" spans="1:12" ht="54" customHeight="1" outlineLevel="1" x14ac:dyDescent="0.25">
      <c r="A30" s="11"/>
      <c r="B30" s="42" t="s">
        <v>0</v>
      </c>
      <c r="C30" s="131">
        <v>10</v>
      </c>
      <c r="D30" s="127" t="s">
        <v>26</v>
      </c>
      <c r="E30" s="127" t="s">
        <v>29</v>
      </c>
      <c r="F30" s="127" t="s">
        <v>30</v>
      </c>
      <c r="G30" s="127" t="s">
        <v>45</v>
      </c>
      <c r="H30" s="127" t="s">
        <v>31</v>
      </c>
      <c r="I30" s="149"/>
      <c r="J30" s="119"/>
      <c r="K30" s="139">
        <f t="shared" si="1"/>
        <v>0</v>
      </c>
      <c r="L30" s="27"/>
    </row>
    <row r="31" spans="1:12" ht="66" outlineLevel="1" x14ac:dyDescent="0.25">
      <c r="A31" s="11"/>
      <c r="B31" s="42" t="s">
        <v>90</v>
      </c>
      <c r="C31" s="134">
        <v>10</v>
      </c>
      <c r="D31" s="124" t="s">
        <v>121</v>
      </c>
      <c r="E31" s="124" t="s">
        <v>122</v>
      </c>
      <c r="F31" s="124" t="s">
        <v>123</v>
      </c>
      <c r="G31" s="124" t="s">
        <v>124</v>
      </c>
      <c r="H31" s="124" t="s">
        <v>125</v>
      </c>
      <c r="I31" s="152"/>
      <c r="J31" s="119"/>
      <c r="K31" s="139">
        <f>C31*J31</f>
        <v>0</v>
      </c>
      <c r="L31" s="27"/>
    </row>
    <row r="32" spans="1:12" ht="82.15" customHeight="1" outlineLevel="1" x14ac:dyDescent="0.25">
      <c r="A32" s="11"/>
      <c r="B32" s="42" t="s">
        <v>91</v>
      </c>
      <c r="C32" s="131">
        <v>10</v>
      </c>
      <c r="D32" s="128" t="s">
        <v>61</v>
      </c>
      <c r="E32" s="128" t="s">
        <v>62</v>
      </c>
      <c r="F32" s="128" t="s">
        <v>63</v>
      </c>
      <c r="G32" s="128" t="s">
        <v>64</v>
      </c>
      <c r="H32" s="128" t="s">
        <v>65</v>
      </c>
      <c r="I32" s="149"/>
      <c r="J32" s="119"/>
      <c r="K32" s="139">
        <f>C32*J32</f>
        <v>0</v>
      </c>
      <c r="L32" s="27"/>
    </row>
    <row r="33" spans="1:12" ht="42" customHeight="1" outlineLevel="1" x14ac:dyDescent="0.25">
      <c r="A33" s="12"/>
      <c r="B33" s="37" t="s">
        <v>1</v>
      </c>
      <c r="C33" s="135">
        <v>10</v>
      </c>
      <c r="D33" s="127" t="s">
        <v>46</v>
      </c>
      <c r="E33" s="127"/>
      <c r="F33" s="127" t="s">
        <v>44</v>
      </c>
      <c r="G33" s="127"/>
      <c r="H33" s="127" t="s">
        <v>48</v>
      </c>
      <c r="I33" s="149"/>
      <c r="J33" s="119"/>
      <c r="K33" s="142">
        <f t="shared" si="1"/>
        <v>0</v>
      </c>
      <c r="L33" s="27"/>
    </row>
    <row r="34" spans="1:12" ht="22.15" customHeight="1" outlineLevel="1" x14ac:dyDescent="0.25">
      <c r="A34" s="29" t="s">
        <v>97</v>
      </c>
      <c r="B34" s="38"/>
      <c r="C34" s="133"/>
      <c r="D34" s="31"/>
      <c r="E34" s="31"/>
      <c r="F34" s="31"/>
      <c r="G34" s="31"/>
      <c r="H34" s="31"/>
      <c r="I34" s="151"/>
      <c r="J34" s="30"/>
      <c r="K34" s="141"/>
      <c r="L34" s="56">
        <f>K35</f>
        <v>0</v>
      </c>
    </row>
    <row r="35" spans="1:12" ht="16.5" x14ac:dyDescent="0.25">
      <c r="A35" s="58"/>
      <c r="B35" s="39"/>
      <c r="C35" s="136">
        <v>10</v>
      </c>
      <c r="D35" s="129" t="s">
        <v>40</v>
      </c>
      <c r="E35" s="129" t="s">
        <v>39</v>
      </c>
      <c r="F35" s="129" t="s">
        <v>41</v>
      </c>
      <c r="G35" s="129" t="s">
        <v>42</v>
      </c>
      <c r="H35" s="129" t="s">
        <v>58</v>
      </c>
      <c r="I35" s="149"/>
      <c r="J35" s="119"/>
      <c r="K35" s="143">
        <f>C35*J35</f>
        <v>0</v>
      </c>
      <c r="L35" s="57"/>
    </row>
    <row r="36" spans="1:12" x14ac:dyDescent="0.25">
      <c r="A36" s="60" t="s">
        <v>98</v>
      </c>
      <c r="B36" s="61"/>
      <c r="C36" s="137"/>
      <c r="D36" s="130"/>
      <c r="E36" s="130"/>
      <c r="F36" s="130"/>
      <c r="G36" s="130"/>
      <c r="H36" s="130"/>
      <c r="I36" s="153"/>
      <c r="J36" s="120"/>
      <c r="K36" s="144"/>
      <c r="L36" s="59">
        <f>K37</f>
        <v>0</v>
      </c>
    </row>
    <row r="37" spans="1:12" ht="33" x14ac:dyDescent="0.25">
      <c r="A37" s="58"/>
      <c r="B37" s="39"/>
      <c r="C37" s="138">
        <v>10</v>
      </c>
      <c r="D37" s="128" t="s">
        <v>59</v>
      </c>
      <c r="E37" s="128" t="s">
        <v>75</v>
      </c>
      <c r="F37" s="128" t="s">
        <v>76</v>
      </c>
      <c r="G37" s="128" t="s">
        <v>77</v>
      </c>
      <c r="H37" s="128" t="s">
        <v>43</v>
      </c>
      <c r="I37" s="149"/>
      <c r="J37" s="119"/>
      <c r="K37" s="145">
        <f>C37*J37</f>
        <v>0</v>
      </c>
      <c r="L37" s="57"/>
    </row>
    <row r="38" spans="1:12" ht="26.25" x14ac:dyDescent="0.25">
      <c r="K38" s="10" t="s">
        <v>74</v>
      </c>
      <c r="L38" s="62">
        <f>AVERAGE(L12:L37)</f>
        <v>0</v>
      </c>
    </row>
  </sheetData>
  <mergeCells count="1">
    <mergeCell ref="G7:I7"/>
  </mergeCells>
  <phoneticPr fontId="1" type="noConversion"/>
  <dataValidations count="1">
    <dataValidation type="whole" allowBlank="1" showInputMessage="1" showErrorMessage="1" sqref="J13:J15 J17:J18 J37 J20:J23 J35 J33 J25:J27 J28:J32">
      <formula1>0</formula1>
      <formula2>10</formula2>
    </dataValidation>
  </dataValidations>
  <printOptions horizontalCentered="1" verticalCentered="1"/>
  <pageMargins left="0.5" right="0.5" top="1" bottom="1" header="0.5" footer="0.5"/>
  <pageSetup scale="65" fitToHeight="2" orientation="landscape" horizontalDpi="4294967292" verticalDpi="4294967292" r:id="rId1"/>
  <rowBreaks count="1" manualBreakCount="1">
    <brk id="23" max="16383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Executive Summary</vt:lpstr>
      <vt:lpstr>Summary Scores</vt:lpstr>
      <vt:lpstr>Scoring Detail</vt:lpstr>
      <vt:lpstr>'Scoring Detail'!_GoBack</vt:lpstr>
      <vt:lpstr>'Executive Summary'!Print_Area</vt:lpstr>
      <vt:lpstr>'Scoring Detail'!Print_Area</vt:lpstr>
      <vt:lpstr>'Scoring Detail'!Print_Titles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Walcer (CU)</dc:creator>
  <cp:lastModifiedBy>Robert Scharf</cp:lastModifiedBy>
  <cp:lastPrinted>2011-11-18T01:35:12Z</cp:lastPrinted>
  <dcterms:created xsi:type="dcterms:W3CDTF">2011-11-15T17:47:27Z</dcterms:created>
  <dcterms:modified xsi:type="dcterms:W3CDTF">2018-10-21T13:58:25Z</dcterms:modified>
</cp:coreProperties>
</file>